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<sst xmlns="http://schemas.openxmlformats.org/spreadsheetml/2006/main" count="52" uniqueCount="50">
  <si>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</si>
  <si>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</si>
  <si>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</si>
  <si>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</si>
  <si>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</si>
  <si>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</si>
  <si>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</si>
  <si>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</si>
  <si>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</si>
  <si>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</si>
  <si>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</si>
  <si>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</si>
  <si>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</si>
  <si>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</si>
  <si>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</si>
  <si>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</si>
  <si>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</si>
  <si>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</si>
  <si>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</si>
  <si>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</si>
  <si>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</si>
  <si>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</si>
  <si>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</si>
  <si>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</si>
  <si>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</si>
  <si>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</si>
  <si>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</si>
  <si>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</si>
  <si>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</si>
  <si>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</si>
  <si>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</si>
  <si>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</si>
  <si>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</si>
  <si>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</si>
  <si>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</si>
  <si>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</si>
  <si>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</si>
  <si>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</si>
  <si>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</si>
  <si>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estimated</t>
  </si>
  <si>
    <t xml:space="preserve">total judges </t>
  </si>
  <si>
    <t>Kžm</t>
  </si>
  <si>
    <t xml:space="preserve">Ž </t>
  </si>
  <si>
    <t>RF</t>
  </si>
  <si>
    <t>Pžp</t>
  </si>
  <si>
    <t>Cantonal Court -- Case Filings</t>
  </si>
  <si>
    <t>CASELOAD INDEX (the number of judges needed to cover the core caseload)</t>
  </si>
  <si>
    <t>Canton 10 (Livno)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</si>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</sst>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workbookViewId="0" topLeftCell="A33">
      <selection activeCell="A46" sqref="A46:L4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47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45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39</v>
      </c>
      <c r="K5" s="6"/>
      <c r="L5" s="8" t="s">
        <v>40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/>
      <c r="C8" s="13"/>
      <c r="D8" s="13"/>
      <c r="E8" s="13">
        <v>19</v>
      </c>
      <c r="F8" s="13">
        <v>5</v>
      </c>
      <c r="G8" s="13">
        <f aca="true" t="shared" si="0" ref="G8:G42">PRODUCT(F8,2)</f>
        <v>10</v>
      </c>
      <c r="H8" s="13">
        <f aca="true" t="shared" si="1" ref="H8:H41">AVERAGE(B8,C8,D8,E8,G8)</f>
        <v>14.5</v>
      </c>
      <c r="I8" s="13">
        <f aca="true" t="shared" si="2" ref="I8:I41">AVERAGE(E8,G8)</f>
        <v>14.5</v>
      </c>
      <c r="J8" s="13">
        <v>66</v>
      </c>
      <c r="K8" s="13">
        <f>POWER(J8,-1)</f>
        <v>0.015151515151515152</v>
      </c>
      <c r="L8" s="16">
        <f aca="true" t="shared" si="3" ref="L8:L35">PRODUCT(I8,K8)</f>
        <v>0.2196969696969697</v>
      </c>
      <c r="M8" s="3"/>
      <c r="N8" s="3"/>
      <c r="O8" s="3"/>
    </row>
    <row r="9" spans="1:15" ht="12.75">
      <c r="A9" s="1" t="s">
        <v>10</v>
      </c>
      <c r="B9" s="13"/>
      <c r="C9" s="13"/>
      <c r="D9" s="13"/>
      <c r="E9" s="13">
        <v>14</v>
      </c>
      <c r="F9" s="13">
        <v>5</v>
      </c>
      <c r="G9" s="13">
        <f t="shared" si="0"/>
        <v>10</v>
      </c>
      <c r="H9" s="13">
        <f t="shared" si="1"/>
        <v>12</v>
      </c>
      <c r="I9" s="13">
        <f t="shared" si="2"/>
        <v>12</v>
      </c>
      <c r="J9" s="13">
        <v>800</v>
      </c>
      <c r="K9" s="13">
        <f>POWER(J9,-1)</f>
        <v>0.00125</v>
      </c>
      <c r="L9" s="16">
        <f t="shared" si="3"/>
        <v>0.015</v>
      </c>
      <c r="M9" s="3"/>
      <c r="N9" s="3"/>
      <c r="O9" s="3"/>
    </row>
    <row r="10" spans="1:15" ht="12.75">
      <c r="A10" s="1" t="s">
        <v>11</v>
      </c>
      <c r="B10" s="13"/>
      <c r="C10" s="13"/>
      <c r="D10" s="13"/>
      <c r="E10" s="13"/>
      <c r="F10" s="13">
        <v>0</v>
      </c>
      <c r="G10" s="13">
        <f t="shared" si="0"/>
        <v>0</v>
      </c>
      <c r="H10" s="13">
        <f t="shared" si="1"/>
        <v>0</v>
      </c>
      <c r="I10" s="13">
        <f t="shared" si="2"/>
        <v>0</v>
      </c>
      <c r="J10" s="13">
        <v>66</v>
      </c>
      <c r="K10" s="13">
        <f>POWER(J10,-1)</f>
        <v>0.015151515151515152</v>
      </c>
      <c r="L10" s="16">
        <f t="shared" si="3"/>
        <v>0</v>
      </c>
      <c r="M10" s="3"/>
      <c r="N10" s="3"/>
      <c r="O10" s="3"/>
    </row>
    <row r="11" spans="1:15" ht="12.75">
      <c r="A11" s="1" t="s">
        <v>12</v>
      </c>
      <c r="B11" s="13"/>
      <c r="C11" s="13">
        <v>4</v>
      </c>
      <c r="D11" s="13">
        <v>7</v>
      </c>
      <c r="E11" s="13">
        <v>900</v>
      </c>
      <c r="F11" s="13">
        <v>0</v>
      </c>
      <c r="G11" s="13">
        <f t="shared" si="0"/>
        <v>0</v>
      </c>
      <c r="H11" s="13">
        <f t="shared" si="1"/>
        <v>227.75</v>
      </c>
      <c r="I11" s="13">
        <f t="shared" si="2"/>
        <v>450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/>
      <c r="C12" s="13"/>
      <c r="D12" s="13"/>
      <c r="E12" s="13">
        <v>1</v>
      </c>
      <c r="F12" s="13">
        <v>5</v>
      </c>
      <c r="G12" s="13">
        <f t="shared" si="0"/>
        <v>10</v>
      </c>
      <c r="H12" s="13">
        <f t="shared" si="1"/>
        <v>5.5</v>
      </c>
      <c r="I12" s="13">
        <f t="shared" si="2"/>
        <v>5.5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/>
      <c r="C13" s="13"/>
      <c r="D13" s="13"/>
      <c r="E13" s="13"/>
      <c r="F13" s="13">
        <v>6</v>
      </c>
      <c r="G13" s="13">
        <f t="shared" si="0"/>
        <v>12</v>
      </c>
      <c r="H13" s="13">
        <f t="shared" si="1"/>
        <v>12</v>
      </c>
      <c r="I13" s="13">
        <f t="shared" si="2"/>
        <v>12</v>
      </c>
      <c r="J13" s="13">
        <v>660</v>
      </c>
      <c r="K13" s="13">
        <f>POWER(J13,-1)</f>
        <v>0.0015151515151515152</v>
      </c>
      <c r="L13" s="16">
        <f t="shared" si="3"/>
        <v>0.01818181818181818</v>
      </c>
      <c r="M13" s="3"/>
      <c r="N13" s="3"/>
      <c r="O13" s="3"/>
    </row>
    <row r="14" spans="1:15" ht="12.75">
      <c r="A14" s="1" t="s">
        <v>15</v>
      </c>
      <c r="B14" s="13"/>
      <c r="C14" s="13"/>
      <c r="D14" s="13"/>
      <c r="E14" s="13"/>
      <c r="F14" s="13">
        <v>0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v>700</v>
      </c>
      <c r="K14" s="13">
        <f>POWER(J14,-1)</f>
        <v>0.0014285714285714286</v>
      </c>
      <c r="L14" s="16">
        <f t="shared" si="3"/>
        <v>0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/>
      <c r="C16" s="13"/>
      <c r="D16" s="13"/>
      <c r="E16" s="13"/>
      <c r="F16" s="13">
        <v>0</v>
      </c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v>300</v>
      </c>
      <c r="K16" s="13">
        <f aca="true" t="shared" si="4" ref="K16:K28">POWER(J16,-1)</f>
        <v>0.0033333333333333335</v>
      </c>
      <c r="L16" s="16">
        <f t="shared" si="3"/>
        <v>0</v>
      </c>
      <c r="M16" s="3"/>
      <c r="N16" s="3"/>
      <c r="O16" s="3"/>
    </row>
    <row r="17" spans="1:15" ht="12.75">
      <c r="A17" s="1" t="s">
        <v>18</v>
      </c>
      <c r="B17" s="13"/>
      <c r="C17" s="13"/>
      <c r="D17" s="13"/>
      <c r="E17" s="13"/>
      <c r="F17" s="13">
        <v>0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v>300</v>
      </c>
      <c r="K17" s="13">
        <f t="shared" si="4"/>
        <v>0.0033333333333333335</v>
      </c>
      <c r="L17" s="16">
        <f t="shared" si="3"/>
        <v>0</v>
      </c>
      <c r="M17" s="3"/>
      <c r="N17" s="3"/>
      <c r="O17" s="3"/>
    </row>
    <row r="18" spans="1:15" ht="12.75">
      <c r="A18" s="1" t="s">
        <v>19</v>
      </c>
      <c r="B18" s="13"/>
      <c r="C18" s="13"/>
      <c r="D18" s="13">
        <v>89</v>
      </c>
      <c r="E18" s="13">
        <v>154</v>
      </c>
      <c r="F18" s="13">
        <v>30</v>
      </c>
      <c r="G18" s="13">
        <f t="shared" si="0"/>
        <v>60</v>
      </c>
      <c r="H18" s="13">
        <f t="shared" si="1"/>
        <v>101</v>
      </c>
      <c r="I18" s="13">
        <f t="shared" si="2"/>
        <v>107</v>
      </c>
      <c r="J18" s="13">
        <v>300</v>
      </c>
      <c r="K18" s="13">
        <f t="shared" si="4"/>
        <v>0.0033333333333333335</v>
      </c>
      <c r="L18" s="16">
        <f t="shared" si="3"/>
        <v>0.3566666666666667</v>
      </c>
      <c r="M18" s="3"/>
      <c r="N18" s="3"/>
      <c r="O18" s="3"/>
    </row>
    <row r="19" spans="1:15" ht="12.75">
      <c r="A19" s="1" t="s">
        <v>38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70</v>
      </c>
      <c r="C20" s="13">
        <v>46</v>
      </c>
      <c r="D20" s="13">
        <v>64</v>
      </c>
      <c r="E20" s="13">
        <v>107</v>
      </c>
      <c r="F20" s="13">
        <v>28</v>
      </c>
      <c r="G20" s="13">
        <f t="shared" si="0"/>
        <v>56</v>
      </c>
      <c r="H20" s="13">
        <f t="shared" si="1"/>
        <v>68.6</v>
      </c>
      <c r="I20" s="13">
        <f t="shared" si="2"/>
        <v>81.5</v>
      </c>
      <c r="J20" s="13">
        <v>165</v>
      </c>
      <c r="K20" s="13">
        <f t="shared" si="4"/>
        <v>0.006060606060606061</v>
      </c>
      <c r="L20" s="16">
        <f t="shared" si="3"/>
        <v>0.49393939393939396</v>
      </c>
      <c r="M20" s="3"/>
      <c r="N20" s="3"/>
      <c r="O20" s="3"/>
    </row>
    <row r="21" spans="1:15" ht="12.75">
      <c r="A21" s="1" t="s">
        <v>21</v>
      </c>
      <c r="B21" s="13">
        <v>417</v>
      </c>
      <c r="C21" s="13">
        <v>123</v>
      </c>
      <c r="D21" s="13">
        <v>168</v>
      </c>
      <c r="E21" s="13">
        <v>406</v>
      </c>
      <c r="F21" s="13">
        <v>145</v>
      </c>
      <c r="G21" s="13">
        <f t="shared" si="0"/>
        <v>290</v>
      </c>
      <c r="H21" s="13">
        <f t="shared" si="1"/>
        <v>280.8</v>
      </c>
      <c r="I21" s="13">
        <f t="shared" si="2"/>
        <v>348</v>
      </c>
      <c r="J21" s="13">
        <v>200</v>
      </c>
      <c r="K21" s="13">
        <f t="shared" si="4"/>
        <v>0.005</v>
      </c>
      <c r="L21" s="16">
        <f t="shared" si="3"/>
        <v>1.74</v>
      </c>
      <c r="M21" s="3"/>
      <c r="N21" s="3"/>
      <c r="O21" s="3"/>
    </row>
    <row r="22" spans="1:15" ht="12.75">
      <c r="A22" s="1" t="s">
        <v>22</v>
      </c>
      <c r="B22" s="13">
        <v>10</v>
      </c>
      <c r="C22" s="13">
        <v>33</v>
      </c>
      <c r="D22" s="13">
        <v>5</v>
      </c>
      <c r="E22" s="13">
        <v>14</v>
      </c>
      <c r="F22" s="13">
        <v>6</v>
      </c>
      <c r="G22" s="13">
        <f t="shared" si="0"/>
        <v>12</v>
      </c>
      <c r="H22" s="13">
        <f t="shared" si="1"/>
        <v>14.8</v>
      </c>
      <c r="I22" s="13">
        <f t="shared" si="2"/>
        <v>13</v>
      </c>
      <c r="J22" s="13">
        <v>200</v>
      </c>
      <c r="K22" s="13">
        <f t="shared" si="4"/>
        <v>0.005</v>
      </c>
      <c r="L22" s="16">
        <f t="shared" si="3"/>
        <v>0.065</v>
      </c>
      <c r="M22" s="3"/>
      <c r="N22" s="3"/>
      <c r="O22" s="3"/>
    </row>
    <row r="23" spans="1:15" ht="12.75">
      <c r="A23" s="1" t="s">
        <v>23</v>
      </c>
      <c r="B23" s="13"/>
      <c r="C23" s="13"/>
      <c r="D23" s="13"/>
      <c r="E23" s="13"/>
      <c r="F23" s="13">
        <v>0</v>
      </c>
      <c r="G23" s="13">
        <f t="shared" si="0"/>
        <v>0</v>
      </c>
      <c r="H23" s="13">
        <f t="shared" si="1"/>
        <v>0</v>
      </c>
      <c r="I23" s="13">
        <f t="shared" si="2"/>
        <v>0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/>
      <c r="C24" s="13"/>
      <c r="D24" s="13"/>
      <c r="E24" s="13"/>
      <c r="F24" s="13">
        <v>0</v>
      </c>
      <c r="G24" s="13">
        <f t="shared" si="0"/>
        <v>0</v>
      </c>
      <c r="H24" s="13">
        <f t="shared" si="1"/>
        <v>0</v>
      </c>
      <c r="I24" s="13">
        <f t="shared" si="2"/>
        <v>0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t="shared" si="0"/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26</v>
      </c>
      <c r="B26" s="13">
        <v>20</v>
      </c>
      <c r="C26" s="13">
        <v>31</v>
      </c>
      <c r="D26" s="13">
        <v>16</v>
      </c>
      <c r="E26" s="13">
        <v>22</v>
      </c>
      <c r="F26" s="13">
        <v>14</v>
      </c>
      <c r="G26" s="13">
        <f t="shared" si="0"/>
        <v>28</v>
      </c>
      <c r="H26" s="13">
        <f t="shared" si="1"/>
        <v>23.4</v>
      </c>
      <c r="I26" s="13">
        <f t="shared" si="2"/>
        <v>25</v>
      </c>
      <c r="J26" s="13">
        <v>275</v>
      </c>
      <c r="K26" s="13">
        <f t="shared" si="4"/>
        <v>0.0036363636363636364</v>
      </c>
      <c r="L26" s="16">
        <f t="shared" si="3"/>
        <v>0.09090909090909091</v>
      </c>
      <c r="M26" s="3"/>
      <c r="N26" s="3"/>
      <c r="O26" s="3"/>
    </row>
    <row r="27" spans="1:15" ht="12.75">
      <c r="A27" s="1" t="s">
        <v>27</v>
      </c>
      <c r="B27" s="13">
        <v>290</v>
      </c>
      <c r="C27" s="13">
        <v>396</v>
      </c>
      <c r="D27" s="13">
        <v>432</v>
      </c>
      <c r="E27" s="13">
        <v>367</v>
      </c>
      <c r="F27" s="13">
        <v>123</v>
      </c>
      <c r="G27" s="13">
        <f t="shared" si="0"/>
        <v>246</v>
      </c>
      <c r="H27" s="13">
        <f t="shared" si="1"/>
        <v>346.2</v>
      </c>
      <c r="I27" s="13">
        <f t="shared" si="2"/>
        <v>306.5</v>
      </c>
      <c r="J27" s="13"/>
      <c r="K27" s="13"/>
      <c r="L27" s="16"/>
      <c r="M27" s="3"/>
      <c r="N27" s="3"/>
      <c r="O27" s="3"/>
    </row>
    <row r="28" spans="1:15" ht="12.75">
      <c r="A28" s="1" t="s">
        <v>44</v>
      </c>
      <c r="B28" s="13"/>
      <c r="C28" s="13"/>
      <c r="D28" s="13"/>
      <c r="E28" s="13"/>
      <c r="F28" s="13">
        <v>29</v>
      </c>
      <c r="G28" s="13">
        <f t="shared" si="0"/>
        <v>58</v>
      </c>
      <c r="H28" s="13">
        <f t="shared" si="1"/>
        <v>58</v>
      </c>
      <c r="I28" s="13">
        <f t="shared" si="2"/>
        <v>58</v>
      </c>
      <c r="J28" s="13">
        <v>660</v>
      </c>
      <c r="K28" s="13">
        <f t="shared" si="4"/>
        <v>0.0015151515151515152</v>
      </c>
      <c r="L28" s="16">
        <f t="shared" si="3"/>
        <v>0.08787878787878788</v>
      </c>
      <c r="M28" s="3"/>
      <c r="N28" s="3"/>
      <c r="O28" s="3"/>
    </row>
    <row r="29" spans="1:15" ht="12.75">
      <c r="A29" s="1" t="s">
        <v>28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29</v>
      </c>
      <c r="B30" s="13"/>
      <c r="C30" s="13"/>
      <c r="D30" s="13"/>
      <c r="E30" s="13"/>
      <c r="F30" s="13">
        <v>0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30</v>
      </c>
      <c r="B31" s="13">
        <v>34</v>
      </c>
      <c r="C31" s="13">
        <v>3</v>
      </c>
      <c r="D31" s="13">
        <v>11</v>
      </c>
      <c r="E31" s="13">
        <v>5</v>
      </c>
      <c r="F31" s="13">
        <v>0</v>
      </c>
      <c r="G31" s="13">
        <f t="shared" si="0"/>
        <v>0</v>
      </c>
      <c r="H31" s="13">
        <f t="shared" si="1"/>
        <v>10.6</v>
      </c>
      <c r="I31" s="13">
        <f t="shared" si="2"/>
        <v>2.5</v>
      </c>
      <c r="J31" s="13"/>
      <c r="K31" s="13"/>
      <c r="L31" s="16"/>
      <c r="M31" s="3"/>
      <c r="N31" s="3"/>
      <c r="O31" s="3"/>
    </row>
    <row r="32" spans="1:15" ht="12.75">
      <c r="A32" s="1" t="s">
        <v>31</v>
      </c>
      <c r="B32" s="13"/>
      <c r="C32" s="13"/>
      <c r="D32" s="13"/>
      <c r="E32" s="13"/>
      <c r="F32" s="13">
        <v>5</v>
      </c>
      <c r="G32" s="13">
        <f t="shared" si="0"/>
        <v>10</v>
      </c>
      <c r="H32" s="13">
        <f t="shared" si="1"/>
        <v>10</v>
      </c>
      <c r="I32" s="13">
        <f t="shared" si="2"/>
        <v>10</v>
      </c>
      <c r="J32" s="13"/>
      <c r="K32" s="13"/>
      <c r="L32" s="16"/>
      <c r="M32" s="3"/>
      <c r="N32" s="3"/>
      <c r="O32" s="3"/>
    </row>
    <row r="33" spans="1:15" ht="12.75">
      <c r="A33" s="1" t="s">
        <v>32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33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41</v>
      </c>
      <c r="B35" s="13"/>
      <c r="C35" s="13"/>
      <c r="D35" s="13"/>
      <c r="E35" s="13"/>
      <c r="F35" s="13">
        <v>0</v>
      </c>
      <c r="G35" s="13">
        <f t="shared" si="0"/>
        <v>0</v>
      </c>
      <c r="H35" s="13">
        <f t="shared" si="1"/>
        <v>0</v>
      </c>
      <c r="I35" s="13">
        <f t="shared" si="2"/>
        <v>0</v>
      </c>
      <c r="J35" s="13">
        <v>165</v>
      </c>
      <c r="K35" s="13">
        <f>POWER(J35,-1)</f>
        <v>0.006060606060606061</v>
      </c>
      <c r="L35" s="16">
        <f t="shared" si="3"/>
        <v>0</v>
      </c>
      <c r="M35" s="3"/>
      <c r="N35" s="3"/>
      <c r="O35" s="3"/>
    </row>
    <row r="36" spans="1:15" ht="12.75">
      <c r="A36" s="1" t="s">
        <v>34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35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36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/>
      <c r="L38" s="16"/>
      <c r="M38" s="3"/>
      <c r="N38" s="3"/>
      <c r="O38" s="3"/>
    </row>
    <row r="39" spans="1:15" ht="12.75">
      <c r="A39" s="1" t="s">
        <v>37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42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37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 t="shared" si="1"/>
        <v>0</v>
      </c>
      <c r="I41" s="13">
        <f t="shared" si="2"/>
        <v>0</v>
      </c>
      <c r="J41" s="13"/>
      <c r="K41" s="13"/>
      <c r="L41" s="16"/>
      <c r="M41" s="3"/>
      <c r="N41" s="3"/>
      <c r="O41" s="3"/>
    </row>
    <row r="42" spans="1:15" ht="12.75">
      <c r="A42" s="1" t="s">
        <v>43</v>
      </c>
      <c r="B42" s="13"/>
      <c r="C42" s="13"/>
      <c r="D42" s="13"/>
      <c r="E42" s="13"/>
      <c r="F42" s="13">
        <v>0</v>
      </c>
      <c r="G42" s="13">
        <f t="shared" si="0"/>
        <v>0</v>
      </c>
      <c r="H42" s="13">
        <f>AVERAGE(B42,C42,D42,E42,G42)</f>
        <v>0</v>
      </c>
      <c r="I42" s="13">
        <f>AVERAGE(E42,G42)</f>
        <v>0</v>
      </c>
      <c r="J42" s="13"/>
      <c r="K42" s="13"/>
      <c r="L42" s="16"/>
      <c r="M42" s="3"/>
      <c r="N42" s="3"/>
      <c r="O42" s="3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6"/>
      <c r="M43" s="3"/>
      <c r="N43" s="3"/>
      <c r="O43" s="3"/>
    </row>
    <row r="44" spans="1:40" ht="12.75">
      <c r="A44" s="1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>
        <f>SUM(L8:L42)</f>
        <v>3.0872727272727274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7:12" ht="12.75">
      <c r="G45" s="3"/>
      <c r="H45" s="3"/>
      <c r="I45" s="3"/>
      <c r="K45" s="3"/>
      <c r="L45" s="3"/>
    </row>
    <row r="46" spans="1:12" ht="12.75">
      <c r="A46" s="14"/>
      <c r="B46" s="17" t="s">
        <v>48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4"/>
      <c r="B47" s="17" t="s">
        <v>49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7:12" ht="12.75">
      <c r="G48" s="3"/>
      <c r="H48" s="3"/>
      <c r="I48" s="3"/>
      <c r="K48" s="3"/>
      <c r="L48" s="3"/>
    </row>
    <row r="49" spans="7:12" ht="12.75">
      <c r="G49" s="3"/>
      <c r="H49" s="3"/>
      <c r="I49" s="3"/>
      <c r="K49" s="3"/>
      <c r="L49" s="3"/>
    </row>
    <row r="50" spans="7:12" ht="12.75">
      <c r="G50" s="3"/>
      <c r="H50" s="3"/>
      <c r="I50" s="3"/>
      <c r="K50" s="3"/>
      <c r="L50" s="3"/>
    </row>
    <row r="51" spans="8:12" ht="12.75">
      <c r="H51" s="3"/>
      <c r="I51" s="3"/>
      <c r="K51" s="3"/>
      <c r="L51" s="3"/>
    </row>
    <row r="52" spans="8:12" ht="12.75"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2002-07-24T12:55:54Z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